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X:\Projet Bibliotheque numérique 2024-2026\Prestataires\Marché DCE préparation Enssib\Pièces fournies AMO\"/>
    </mc:Choice>
  </mc:AlternateContent>
  <xr:revisionPtr revIDLastSave="0" documentId="13_ncr:1_{85978FE8-0190-4A53-8F30-1242D04DAEFE}" xr6:coauthVersionLast="47" xr6:coauthVersionMax="47" xr10:uidLastSave="{00000000-0000-0000-0000-000000000000}"/>
  <bookViews>
    <workbookView minimized="1" xWindow="7335" yWindow="5145" windowWidth="7500" windowHeight="6000" xr2:uid="{00000000-000D-0000-FFFF-FFFF00000000}"/>
  </bookViews>
  <sheets>
    <sheet name="Ressources - Situation actuelle" sheetId="4" r:id="rId1"/>
  </sheets>
  <definedNames>
    <definedName name="_xlchart.v1.0" hidden="1">'Ressources - Situation actuelle'!$A$2:$A$14</definedName>
    <definedName name="_xlchart.v1.1" hidden="1">'Ressources - Situation actuelle'!$F$2:$F$14</definedName>
    <definedName name="_xlnm.Print_Area" localSheetId="0">'Ressources - Situation actuelle'!$A$1:$M$84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0" i="4" l="1"/>
  <c r="C41" i="4"/>
  <c r="J39" i="4"/>
  <c r="D40" i="4"/>
  <c r="E40" i="4" s="1"/>
  <c r="J38" i="4"/>
  <c r="D39" i="4"/>
  <c r="E39" i="4" s="1"/>
  <c r="D38" i="4"/>
  <c r="B38" i="4"/>
  <c r="J37" i="4"/>
  <c r="D37" i="4"/>
  <c r="B37" i="4"/>
  <c r="J36" i="4"/>
  <c r="D36" i="4"/>
  <c r="B36" i="4"/>
  <c r="B41" i="4" l="1"/>
  <c r="D41" i="4"/>
  <c r="E38" i="4"/>
  <c r="E36" i="4"/>
  <c r="E37" i="4"/>
  <c r="E41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Aurélie Bérut</author>
  </authors>
  <commentList>
    <comment ref="I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Aurélie Bérut:</t>
        </r>
        <r>
          <rPr>
            <sz val="9"/>
            <color indexed="81"/>
            <rFont val="Tahoma"/>
            <family val="2"/>
          </rPr>
          <t xml:space="preserve">
premières intentions. A définir avec AMO</t>
        </r>
      </text>
    </comment>
    <comment ref="C19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Aurélie Bérut:</t>
        </r>
        <r>
          <rPr>
            <sz val="9"/>
            <color indexed="81"/>
            <rFont val="Tahoma"/>
            <charset val="1"/>
          </rPr>
          <t xml:space="preserve">
environ</t>
        </r>
      </text>
    </comment>
    <comment ref="C20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Aurélie Bérut:</t>
        </r>
        <r>
          <rPr>
            <sz val="9"/>
            <color indexed="81"/>
            <rFont val="Tahoma"/>
            <charset val="1"/>
          </rPr>
          <t xml:space="preserve">
559 notices - 177 documents</t>
        </r>
      </text>
    </comment>
    <comment ref="C21" authorId="0" shapeId="0" xr:uid="{00000000-0006-0000-0000-000004000000}">
      <text>
        <r>
          <rPr>
            <b/>
            <sz val="9"/>
            <color indexed="81"/>
            <rFont val="Tahoma"/>
            <charset val="1"/>
          </rPr>
          <t>Aurélie Bérut:</t>
        </r>
        <r>
          <rPr>
            <sz val="9"/>
            <color indexed="81"/>
            <rFont val="Tahoma"/>
            <charset val="1"/>
          </rPr>
          <t xml:space="preserve">
10 dossiers</t>
        </r>
      </text>
    </comment>
    <comment ref="C22" authorId="0" shapeId="0" xr:uid="{00000000-0006-0000-0000-000005000000}">
      <text>
        <r>
          <rPr>
            <b/>
            <sz val="9"/>
            <color indexed="81"/>
            <rFont val="Tahoma"/>
            <charset val="1"/>
          </rPr>
          <t>Aurélie Bérut:</t>
        </r>
        <r>
          <rPr>
            <sz val="9"/>
            <color indexed="81"/>
            <rFont val="Tahoma"/>
            <charset val="1"/>
          </rPr>
          <t xml:space="preserve">
13 épisodes (pas tous numérotés)</t>
        </r>
      </text>
    </comment>
    <comment ref="F27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Aurélie Bérut:</t>
        </r>
        <r>
          <rPr>
            <sz val="9"/>
            <color indexed="81"/>
            <rFont val="Tahoma"/>
            <family val="2"/>
          </rPr>
          <t xml:space="preserve">
stats  openedition : 863 total item request ; 430unique title request ; 64 titres consultés sur 172</t>
        </r>
      </text>
    </comment>
    <comment ref="C32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Aurélie Bérut:</t>
        </r>
        <r>
          <rPr>
            <sz val="9"/>
            <color indexed="81"/>
            <rFont val="Tahoma"/>
            <family val="2"/>
          </rPr>
          <t xml:space="preserve">
36991titres ;  59365 exemplaires
</t>
        </r>
      </text>
    </comment>
    <comment ref="F32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Aurélie Bérut:</t>
        </r>
        <r>
          <rPr>
            <sz val="9"/>
            <color indexed="81"/>
            <rFont val="Tahoma"/>
            <family val="2"/>
          </rPr>
          <t xml:space="preserve">
recherches</t>
        </r>
      </text>
    </comment>
    <comment ref="C37" authorId="0" shapeId="0" xr:uid="{00000000-0006-0000-0000-000009000000}">
      <text>
        <r>
          <rPr>
            <b/>
            <sz val="9"/>
            <color indexed="81"/>
            <rFont val="Tahoma"/>
            <charset val="1"/>
          </rPr>
          <t>Aurélie Bérut:</t>
        </r>
        <r>
          <rPr>
            <sz val="9"/>
            <color indexed="81"/>
            <rFont val="Tahoma"/>
            <charset val="1"/>
          </rPr>
          <t xml:space="preserve">
négligeable</t>
        </r>
      </text>
    </comment>
    <comment ref="H38" authorId="0" shapeId="0" xr:uid="{00000000-0006-0000-0000-00000A000000}">
      <text>
        <r>
          <rPr>
            <b/>
            <sz val="9"/>
            <color indexed="81"/>
            <rFont val="Tahoma"/>
            <charset val="1"/>
          </rPr>
          <t>Aurélie Bérut:</t>
        </r>
        <r>
          <rPr>
            <sz val="9"/>
            <color indexed="81"/>
            <rFont val="Tahoma"/>
            <charset val="1"/>
          </rPr>
          <t xml:space="preserve">
déposés entre 2015 et 2017</t>
        </r>
      </text>
    </comment>
    <comment ref="I38" authorId="0" shapeId="0" xr:uid="{00000000-0006-0000-0000-00000B000000}">
      <text>
        <r>
          <rPr>
            <b/>
            <sz val="9"/>
            <color indexed="81"/>
            <rFont val="Tahoma"/>
            <charset val="1"/>
          </rPr>
          <t>Aurélie Bérut:</t>
        </r>
        <r>
          <rPr>
            <sz val="9"/>
            <color indexed="81"/>
            <rFont val="Tahoma"/>
            <charset val="1"/>
          </rPr>
          <t xml:space="preserve">
vues cumulées 2021-sept 2024</t>
        </r>
      </text>
    </comment>
    <comment ref="C39" authorId="0" shapeId="0" xr:uid="{00000000-0006-0000-0000-00000C000000}">
      <text>
        <r>
          <rPr>
            <b/>
            <sz val="9"/>
            <color indexed="81"/>
            <rFont val="Tahoma"/>
            <charset val="1"/>
          </rPr>
          <t>Aurélie Bérut:</t>
        </r>
        <r>
          <rPr>
            <sz val="9"/>
            <color indexed="81"/>
            <rFont val="Tahoma"/>
            <charset val="1"/>
          </rPr>
          <t xml:space="preserve">
négligeable</t>
        </r>
      </text>
    </comment>
    <comment ref="H39" authorId="0" shapeId="0" xr:uid="{00000000-0006-0000-0000-00000D000000}">
      <text>
        <r>
          <rPr>
            <b/>
            <sz val="9"/>
            <color indexed="81"/>
            <rFont val="Tahoma"/>
            <charset val="1"/>
          </rPr>
          <t>Aurélie Bérut:</t>
        </r>
        <r>
          <rPr>
            <sz val="9"/>
            <color indexed="81"/>
            <rFont val="Tahoma"/>
            <charset val="1"/>
          </rPr>
          <t xml:space="preserve">
déposés entre 2015 et 2017</t>
        </r>
      </text>
    </comment>
    <comment ref="I39" authorId="0" shapeId="0" xr:uid="{00000000-0006-0000-0000-00000E000000}">
      <text>
        <r>
          <rPr>
            <b/>
            <sz val="9"/>
            <color indexed="81"/>
            <rFont val="Tahoma"/>
            <charset val="1"/>
          </rPr>
          <t>Aurélie Bérut:</t>
        </r>
        <r>
          <rPr>
            <sz val="9"/>
            <color indexed="81"/>
            <rFont val="Tahoma"/>
            <charset val="1"/>
          </rPr>
          <t xml:space="preserve">
vues cumulées 2021-sept 2024</t>
        </r>
      </text>
    </comment>
    <comment ref="C40" authorId="0" shapeId="0" xr:uid="{00000000-0006-0000-0000-00000F000000}">
      <text>
        <r>
          <rPr>
            <b/>
            <sz val="9"/>
            <color indexed="81"/>
            <rFont val="Tahoma"/>
            <charset val="1"/>
          </rPr>
          <t>Aurélie Bérut:</t>
        </r>
        <r>
          <rPr>
            <sz val="9"/>
            <color indexed="81"/>
            <rFont val="Tahoma"/>
            <charset val="1"/>
          </rPr>
          <t xml:space="preserve">
négligeable</t>
        </r>
      </text>
    </comment>
    <comment ref="E41" authorId="0" shapeId="0" xr:uid="{00000000-0006-0000-0000-000010000000}">
      <text>
        <r>
          <rPr>
            <b/>
            <sz val="9"/>
            <color indexed="81"/>
            <rFont val="Tahoma"/>
            <charset val="1"/>
          </rPr>
          <t>Aurélie Bérut:</t>
        </r>
        <r>
          <rPr>
            <sz val="9"/>
            <color indexed="81"/>
            <rFont val="Tahoma"/>
            <charset val="1"/>
          </rPr>
          <t xml:space="preserve">
moyenne</t>
        </r>
      </text>
    </comment>
    <comment ref="B80" authorId="0" shapeId="0" xr:uid="{00000000-0006-0000-0000-000011000000}">
      <text>
        <r>
          <rPr>
            <b/>
            <sz val="9"/>
            <color indexed="81"/>
            <rFont val="Tahoma"/>
            <family val="2"/>
          </rPr>
          <t>Aurélie Bérut:</t>
        </r>
        <r>
          <rPr>
            <sz val="9"/>
            <color indexed="81"/>
            <rFont val="Tahoma"/>
            <family val="2"/>
          </rPr>
          <t xml:space="preserve">
09/02 : chiffre counter4, en attendant la disponibilité de counter 5. peu ou pas de différence entre les 2 les années précédentes. </t>
        </r>
      </text>
    </comment>
  </commentList>
</comments>
</file>

<file path=xl/sharedStrings.xml><?xml version="1.0" encoding="utf-8"?>
<sst xmlns="http://schemas.openxmlformats.org/spreadsheetml/2006/main" count="184" uniqueCount="108">
  <si>
    <t>Type de données</t>
  </si>
  <si>
    <t>Localisation actuelle</t>
  </si>
  <si>
    <t>Format</t>
  </si>
  <si>
    <t>Travaux universitaires</t>
  </si>
  <si>
    <t>Rapports institutionnels</t>
  </si>
  <si>
    <t>Les classiques de la bibliothéconomie</t>
  </si>
  <si>
    <t>Etudes, enquêtes</t>
  </si>
  <si>
    <t>Bulletin des bibliothèques de France (BBF)</t>
  </si>
  <si>
    <t>Textes fondamentaux</t>
  </si>
  <si>
    <t>Publications professionnelles et scientifiques</t>
  </si>
  <si>
    <t>Bulletin d'informations de l'ABF - Bibliothèque(s)</t>
  </si>
  <si>
    <t>Vade-mecum, guides, fiches pratiques</t>
  </si>
  <si>
    <t>Revue de l'Enssib</t>
  </si>
  <si>
    <t>Rencontres, journées d'étude Enssib</t>
  </si>
  <si>
    <t>Bibliothèque numérique</t>
  </si>
  <si>
    <t>Nombre de données non publiées</t>
  </si>
  <si>
    <t>nombre de données publiées</t>
  </si>
  <si>
    <t>notice avec métadonnées, documents pdf</t>
  </si>
  <si>
    <t>notice avec métadonnées, documents pdf, mp3, mp4</t>
  </si>
  <si>
    <t>(revue) notice avec métadonnées, documents pdf, fichiers xml, jpeg</t>
  </si>
  <si>
    <t>notice avec métadonnées, documents pdf, mp3</t>
  </si>
  <si>
    <t>Fiches projets</t>
  </si>
  <si>
    <t>Fiches constructions</t>
  </si>
  <si>
    <t>Notices dictionnaire</t>
  </si>
  <si>
    <t>Site Enssib</t>
  </si>
  <si>
    <t>contenu drupal</t>
  </si>
  <si>
    <t>Libguide</t>
  </si>
  <si>
    <t>Ressources EMI</t>
  </si>
  <si>
    <t>HAL</t>
  </si>
  <si>
    <t>Site HAL</t>
  </si>
  <si>
    <t>html</t>
  </si>
  <si>
    <t>Guide thématiques</t>
  </si>
  <si>
    <t>Presses de l'Enssib (ouvrages gratuits + interviews)</t>
  </si>
  <si>
    <t>stats d'utilisation (nombre de consultations en 2023)</t>
  </si>
  <si>
    <t>mp4</t>
  </si>
  <si>
    <t>mp3</t>
  </si>
  <si>
    <t>Vidéos</t>
  </si>
  <si>
    <t>Podcasts</t>
  </si>
  <si>
    <t>Questions ? Réponses !</t>
  </si>
  <si>
    <t>Commentaire</t>
  </si>
  <si>
    <t>Catalogue Koha (95% ?)</t>
  </si>
  <si>
    <t>Catalogue Koha (40% ?)</t>
  </si>
  <si>
    <t>Produits documentaires</t>
  </si>
  <si>
    <t>500 Go</t>
  </si>
  <si>
    <t>Site EMI Enssib</t>
  </si>
  <si>
    <t>Site CGN Enssib</t>
  </si>
  <si>
    <t>https://cgn.enssib.fr/ ; Site et contenus gérés par la direction de la recherche et le CGN</t>
  </si>
  <si>
    <t>https://enssib.hal.science/</t>
  </si>
  <si>
    <t>Certains contenus présents aussi  dans la bibliothèque numérique</t>
  </si>
  <si>
    <t>Signets : https://enssib.libguides.com/c.php?g=686367</t>
  </si>
  <si>
    <t>Youtube</t>
  </si>
  <si>
    <t>Spotify</t>
  </si>
  <si>
    <t xml:space="preserve">images = 2,5 Go </t>
  </si>
  <si>
    <t>hébergement externe</t>
  </si>
  <si>
    <t>oui</t>
  </si>
  <si>
    <t>A inclure dans la future bibliothèque</t>
  </si>
  <si>
    <t>Non</t>
  </si>
  <si>
    <t>Non publiées. A nettoyer en amont</t>
  </si>
  <si>
    <t xml:space="preserve"> Total Poids Go</t>
  </si>
  <si>
    <t>Total unités</t>
  </si>
  <si>
    <t>https://www.enssib.fr/plateforme-des-projets</t>
  </si>
  <si>
    <t>Taux de consultation</t>
  </si>
  <si>
    <t>+ site+ cairn pour l'annuel</t>
  </si>
  <si>
    <t>https://emi.enssib.fr/ nécessiterait une remise en forme (PDF ?) conférence présente dans la bibnum</t>
  </si>
  <si>
    <t>Slidshare</t>
  </si>
  <si>
    <t>Issuu</t>
  </si>
  <si>
    <t>Slideshare</t>
  </si>
  <si>
    <t>pdf</t>
  </si>
  <si>
    <t>Tutoriels et synthèses thématiques</t>
  </si>
  <si>
    <t>==&gt; dans canal U</t>
  </si>
  <si>
    <t>Estimation Poids</t>
  </si>
  <si>
    <t xml:space="preserve">Oui </t>
  </si>
  <si>
    <t xml:space="preserve"> oui </t>
  </si>
  <si>
    <t>+site et openedition Catalogue Koha</t>
  </si>
  <si>
    <t xml:space="preserve">Site des Presses de l'Enssib </t>
  </si>
  <si>
    <t>http://bbf.enssib.fr/</t>
  </si>
  <si>
    <t>Site du BBF</t>
  </si>
  <si>
    <t>http://presses.enssib.fr/ 34536 pages open access 2% des vues uniques (819)</t>
  </si>
  <si>
    <t>Site centre Gabriel Naudé</t>
  </si>
  <si>
    <t>Catalogue Koha - Opac</t>
  </si>
  <si>
    <t xml:space="preserve">Site Enssib </t>
  </si>
  <si>
    <t xml:space="preserve">Bibliothèque numérique </t>
  </si>
  <si>
    <t>Enssib</t>
  </si>
  <si>
    <t>Rubrique bibliothèque = la + consutée 1089389 ; dont catalogue et bases documentaires 10773 ; dont BDD abonnements 2066</t>
  </si>
  <si>
    <t>Notices</t>
  </si>
  <si>
    <t>https://cataloguebib.enssib.fr/, Dont les travaux universitaires, certains classiques, les presses de l'Enssib etc. 46919 recherches en 2023</t>
  </si>
  <si>
    <t>Total consultations 2023</t>
  </si>
  <si>
    <t>==&gt; dans la bib num future ?</t>
  </si>
  <si>
    <t>Ressources Hébergement externe</t>
  </si>
  <si>
    <t>Ressources bibliothèque</t>
  </si>
  <si>
    <t>Cairn</t>
  </si>
  <si>
    <t>Cobaz</t>
  </si>
  <si>
    <t>5 BDD Ebsco</t>
  </si>
  <si>
    <t>Scopus</t>
  </si>
  <si>
    <t>Science Direct</t>
  </si>
  <si>
    <t>Emerald</t>
  </si>
  <si>
    <t>Europresse</t>
  </si>
  <si>
    <t>OpenEdition</t>
  </si>
  <si>
    <t>Scholarvox</t>
  </si>
  <si>
    <t>Taylor &amp; Francis</t>
  </si>
  <si>
    <t>Universalis</t>
  </si>
  <si>
    <t>The Meta News</t>
  </si>
  <si>
    <t>Abonnement BDD</t>
  </si>
  <si>
    <t>Consultations 2023</t>
  </si>
  <si>
    <r>
      <t xml:space="preserve"> </t>
    </r>
    <r>
      <rPr>
        <sz val="14"/>
        <rFont val="Calibri"/>
        <family val="2"/>
        <scheme val="minor"/>
      </rPr>
      <t>https://www.enssib.fr/base-constructions-bibliotheques</t>
    </r>
  </si>
  <si>
    <t>(revue) notice avec métadonnées, documents pdf, xml</t>
  </si>
  <si>
    <t xml:space="preserve">(revue) notice avec métadonnées, xml, pdf </t>
  </si>
  <si>
    <r>
      <rPr>
        <sz val="14"/>
        <rFont val="Calibri"/>
        <family val="2"/>
        <scheme val="minor"/>
      </rPr>
      <t xml:space="preserve">Utilisées dans Q?R! </t>
    </r>
    <r>
      <rPr>
        <sz val="14"/>
        <color rgb="FF7030A0"/>
        <rFont val="Calibri"/>
        <family val="2"/>
        <scheme val="minor"/>
      </rPr>
      <t>A travailler.</t>
    </r>
    <r>
      <rPr>
        <sz val="14"/>
        <color rgb="FFFF0000"/>
        <rFont val="Calibri"/>
        <family val="2"/>
        <scheme val="minor"/>
      </rPr>
      <t xml:space="preserve"> </t>
    </r>
    <r>
      <rPr>
        <sz val="14"/>
        <color rgb="FF7030A0"/>
        <rFont val="Calibri"/>
        <family val="2"/>
        <scheme val="minor"/>
      </rPr>
      <t>Dépubliées récemment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</si>
</sst>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7030A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C00CC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/>
    </xf>
    <xf numFmtId="0" fontId="0" fillId="5" borderId="4" xfId="0" applyFill="1" applyBorder="1"/>
    <xf numFmtId="0" fontId="0" fillId="6" borderId="4" xfId="0" applyFill="1" applyBorder="1"/>
    <xf numFmtId="0" fontId="1" fillId="3" borderId="4" xfId="0" applyFont="1" applyFill="1" applyBorder="1"/>
    <xf numFmtId="0" fontId="0" fillId="3" borderId="4" xfId="0" applyFill="1" applyBorder="1"/>
    <xf numFmtId="1" fontId="0" fillId="7" borderId="4" xfId="0" applyNumberFormat="1" applyFill="1" applyBorder="1" applyAlignment="1">
      <alignment horizontal="left"/>
    </xf>
    <xf numFmtId="1" fontId="0" fillId="7" borderId="4" xfId="0" applyNumberFormat="1" applyFill="1" applyBorder="1" applyAlignment="1">
      <alignment horizontal="right"/>
    </xf>
    <xf numFmtId="0" fontId="0" fillId="8" borderId="4" xfId="0" applyFill="1" applyBorder="1"/>
    <xf numFmtId="0" fontId="0" fillId="9" borderId="4" xfId="0" applyFill="1" applyBorder="1"/>
    <xf numFmtId="0" fontId="0" fillId="10" borderId="4" xfId="0" applyFill="1" applyBorder="1"/>
    <xf numFmtId="0" fontId="0" fillId="11" borderId="4" xfId="0" applyFill="1" applyBorder="1"/>
    <xf numFmtId="0" fontId="0" fillId="12" borderId="4" xfId="0" applyFill="1" applyBorder="1"/>
    <xf numFmtId="0" fontId="4" fillId="13" borderId="4" xfId="0" applyFont="1" applyFill="1" applyBorder="1"/>
    <xf numFmtId="0" fontId="0" fillId="14" borderId="4" xfId="0" applyFill="1" applyBorder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10" fillId="0" borderId="4" xfId="0" applyFont="1" applyBorder="1" applyAlignment="1">
      <alignment horizontal="center" wrapText="1"/>
    </xf>
    <xf numFmtId="0" fontId="7" fillId="0" borderId="4" xfId="0" applyFont="1" applyBorder="1"/>
    <xf numFmtId="0" fontId="7" fillId="0" borderId="0" xfId="0" quotePrefix="1" applyFont="1"/>
    <xf numFmtId="0" fontId="11" fillId="0" borderId="4" xfId="0" applyFont="1" applyBorder="1"/>
    <xf numFmtId="0" fontId="10" fillId="2" borderId="4" xfId="0" applyFont="1" applyFill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center"/>
    </xf>
    <xf numFmtId="3" fontId="12" fillId="2" borderId="0" xfId="0" applyNumberFormat="1" applyFont="1" applyFill="1" applyAlignment="1">
      <alignment horizontal="center"/>
    </xf>
    <xf numFmtId="3" fontId="13" fillId="0" borderId="0" xfId="0" applyNumberFormat="1" applyFont="1" applyAlignment="1">
      <alignment horizontal="left"/>
    </xf>
    <xf numFmtId="0" fontId="12" fillId="2" borderId="0" xfId="0" applyFont="1" applyFill="1" applyAlignment="1">
      <alignment horizontal="center"/>
    </xf>
    <xf numFmtId="0" fontId="12" fillId="0" borderId="0" xfId="0" quotePrefix="1" applyFont="1" applyAlignment="1">
      <alignment horizontal="center"/>
    </xf>
    <xf numFmtId="3" fontId="13" fillId="0" borderId="0" xfId="0" applyNumberFormat="1" applyFont="1" applyAlignment="1">
      <alignment horizontal="center"/>
    </xf>
    <xf numFmtId="3" fontId="12" fillId="0" borderId="0" xfId="0" quotePrefix="1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3" borderId="0" xfId="0" applyFont="1" applyFill="1" applyAlignment="1">
      <alignment horizontal="center"/>
    </xf>
    <xf numFmtId="0" fontId="14" fillId="0" borderId="0" xfId="0" applyFont="1" applyAlignment="1">
      <alignment horizontal="left"/>
    </xf>
    <xf numFmtId="0" fontId="12" fillId="0" borderId="0" xfId="0" applyFont="1" applyFill="1"/>
    <xf numFmtId="0" fontId="12" fillId="4" borderId="1" xfId="0" applyFont="1" applyFill="1" applyBorder="1"/>
    <xf numFmtId="0" fontId="12" fillId="0" borderId="5" xfId="0" applyFont="1" applyBorder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5" fillId="0" borderId="4" xfId="0" applyFont="1" applyBorder="1" applyAlignment="1">
      <alignment horizontal="center" wrapText="1"/>
    </xf>
    <xf numFmtId="0" fontId="15" fillId="0" borderId="4" xfId="0" applyFont="1" applyFill="1" applyBorder="1" applyAlignment="1">
      <alignment horizontal="center" wrapText="1"/>
    </xf>
    <xf numFmtId="0" fontId="12" fillId="0" borderId="4" xfId="0" applyFont="1" applyBorder="1"/>
    <xf numFmtId="3" fontId="12" fillId="0" borderId="4" xfId="0" applyNumberFormat="1" applyFont="1" applyBorder="1"/>
    <xf numFmtId="0" fontId="12" fillId="0" borderId="0" xfId="0" quotePrefix="1" applyFont="1"/>
    <xf numFmtId="0" fontId="16" fillId="0" borderId="4" xfId="0" applyFont="1" applyBorder="1"/>
    <xf numFmtId="0" fontId="16" fillId="0" borderId="2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1" fontId="12" fillId="0" borderId="4" xfId="0" applyNumberFormat="1" applyFont="1" applyBorder="1"/>
    <xf numFmtId="1" fontId="7" fillId="0" borderId="4" xfId="0" applyNumberFormat="1" applyFont="1" applyBorder="1"/>
    <xf numFmtId="1" fontId="10" fillId="2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vertical="bottom" textRotation="0" wrapTex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Taux de consultation - Ressources Enssib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'Ressources - Situation actuelle'!$B$35</c:f>
              <c:strCache>
                <c:ptCount val="1"/>
                <c:pt idx="0">
                  <c:v>Total unités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'Ressources - Situation actuelle'!$A$36:$A$40</c:f>
              <c:strCache>
                <c:ptCount val="5"/>
                <c:pt idx="0">
                  <c:v>Bibliothèque numérique</c:v>
                </c:pt>
                <c:pt idx="1">
                  <c:v>Fiches projets</c:v>
                </c:pt>
                <c:pt idx="2">
                  <c:v>Fiches constructions</c:v>
                </c:pt>
                <c:pt idx="3">
                  <c:v>Questions ? Réponses !</c:v>
                </c:pt>
                <c:pt idx="4">
                  <c:v>Notices dictionnaire</c:v>
                </c:pt>
              </c:strCache>
            </c:strRef>
          </c:cat>
          <c:val>
            <c:numRef>
              <c:f>'Ressources - Situation actuelle'!$B$36:$B$40</c:f>
              <c:numCache>
                <c:formatCode>General</c:formatCode>
                <c:ptCount val="5"/>
                <c:pt idx="0">
                  <c:v>48044</c:v>
                </c:pt>
                <c:pt idx="1">
                  <c:v>85</c:v>
                </c:pt>
                <c:pt idx="2">
                  <c:v>529</c:v>
                </c:pt>
                <c:pt idx="3">
                  <c:v>7927</c:v>
                </c:pt>
                <c:pt idx="4">
                  <c:v>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15-4145-A9D5-8E0FCFF65940}"/>
            </c:ext>
          </c:extLst>
        </c:ser>
        <c:ser>
          <c:idx val="1"/>
          <c:order val="1"/>
          <c:tx>
            <c:strRef>
              <c:f>'Ressources - Situation actuelle'!$D$35</c:f>
              <c:strCache>
                <c:ptCount val="1"/>
                <c:pt idx="0">
                  <c:v>Total consultations 2023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'Ressources - Situation actuelle'!$A$36:$A$40</c:f>
              <c:strCache>
                <c:ptCount val="5"/>
                <c:pt idx="0">
                  <c:v>Bibliothèque numérique</c:v>
                </c:pt>
                <c:pt idx="1">
                  <c:v>Fiches projets</c:v>
                </c:pt>
                <c:pt idx="2">
                  <c:v>Fiches constructions</c:v>
                </c:pt>
                <c:pt idx="3">
                  <c:v>Questions ? Réponses !</c:v>
                </c:pt>
                <c:pt idx="4">
                  <c:v>Notices dictionnaire</c:v>
                </c:pt>
              </c:strCache>
            </c:strRef>
          </c:cat>
          <c:val>
            <c:numRef>
              <c:f>'Ressources - Situation actuelle'!$D$36:$D$40</c:f>
              <c:numCache>
                <c:formatCode>General</c:formatCode>
                <c:ptCount val="5"/>
                <c:pt idx="0" formatCode="#,##0">
                  <c:v>3543421</c:v>
                </c:pt>
                <c:pt idx="1">
                  <c:v>3904</c:v>
                </c:pt>
                <c:pt idx="2">
                  <c:v>13058</c:v>
                </c:pt>
                <c:pt idx="3">
                  <c:v>709140</c:v>
                </c:pt>
                <c:pt idx="4">
                  <c:v>31027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15-4145-A9D5-8E0FCFF65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2101056"/>
        <c:axId val="262104384"/>
      </c:barChart>
      <c:catAx>
        <c:axId val="262101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62104384"/>
        <c:crosses val="autoZero"/>
        <c:auto val="1"/>
        <c:lblAlgn val="ctr"/>
        <c:lblOffset val="100"/>
        <c:noMultiLvlLbl val="0"/>
      </c:catAx>
      <c:valAx>
        <c:axId val="26210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62101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Ressources hébergées à l'extérieur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Total unités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'Ressources - Situation actuelle'!$G$36:$G$39</c:f>
              <c:strCache>
                <c:ptCount val="4"/>
                <c:pt idx="0">
                  <c:v>Spotify</c:v>
                </c:pt>
                <c:pt idx="1">
                  <c:v>Youtube</c:v>
                </c:pt>
                <c:pt idx="2">
                  <c:v>Slidshare</c:v>
                </c:pt>
                <c:pt idx="3">
                  <c:v>Issuu</c:v>
                </c:pt>
              </c:strCache>
            </c:strRef>
          </c:cat>
          <c:val>
            <c:numRef>
              <c:f>'Ressources - Situation actuelle'!$H$36:$H$39</c:f>
              <c:numCache>
                <c:formatCode>General</c:formatCode>
                <c:ptCount val="4"/>
                <c:pt idx="0">
                  <c:v>13</c:v>
                </c:pt>
                <c:pt idx="1">
                  <c:v>249</c:v>
                </c:pt>
                <c:pt idx="2">
                  <c:v>26</c:v>
                </c:pt>
                <c:pt idx="3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21-459E-A296-66A525F11B2A}"/>
            </c:ext>
          </c:extLst>
        </c:ser>
        <c:ser>
          <c:idx val="1"/>
          <c:order val="1"/>
          <c:tx>
            <c:v>Total consultations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'Ressources - Situation actuelle'!$G$36:$G$39</c:f>
              <c:strCache>
                <c:ptCount val="4"/>
                <c:pt idx="0">
                  <c:v>Spotify</c:v>
                </c:pt>
                <c:pt idx="1">
                  <c:v>Youtube</c:v>
                </c:pt>
                <c:pt idx="2">
                  <c:v>Slidshare</c:v>
                </c:pt>
                <c:pt idx="3">
                  <c:v>Issuu</c:v>
                </c:pt>
              </c:strCache>
            </c:strRef>
          </c:cat>
          <c:val>
            <c:numRef>
              <c:f>'Ressources - Situation actuelle'!$I$36:$I$39</c:f>
              <c:numCache>
                <c:formatCode>General</c:formatCode>
                <c:ptCount val="4"/>
                <c:pt idx="0">
                  <c:v>18</c:v>
                </c:pt>
                <c:pt idx="1">
                  <c:v>11360</c:v>
                </c:pt>
                <c:pt idx="2">
                  <c:v>1154</c:v>
                </c:pt>
                <c:pt idx="3">
                  <c:v>95688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21-459E-A296-66A525F11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13218784"/>
        <c:axId val="1513216288"/>
      </c:barChart>
      <c:catAx>
        <c:axId val="15132187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13216288"/>
        <c:crosses val="autoZero"/>
        <c:auto val="1"/>
        <c:lblAlgn val="ctr"/>
        <c:lblOffset val="100"/>
        <c:noMultiLvlLbl val="0"/>
      </c:catAx>
      <c:valAx>
        <c:axId val="1513216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13218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title pos="t" align="ctr" overlay="0">
      <cx:tx>
        <cx:txData>
          <cx:v>Consultation des collections de la bibliothèque numérique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fr-FR"/>
            <a:t>Consultation des collections de la bibliothèque numérique</a:t>
          </a:r>
        </a:p>
      </cx:txPr>
    </cx:title>
    <cx:plotArea>
      <cx:plotAreaRegion>
        <cx:series layoutId="treemap" uniqueId="{C9F0316C-37BD-48B3-87F8-6817C44361EF}">
          <cx:dataId val="0"/>
          <cx:layoutPr>
            <cx:parentLabelLayout val="overlapping"/>
          </cx:layoutPr>
        </cx:series>
      </cx:plotAreaRegion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603249</xdr:colOff>
      <xdr:row>43</xdr:row>
      <xdr:rowOff>127000</xdr:rowOff>
    </xdr:from>
    <xdr:to>
      <xdr:col>4</xdr:col>
      <xdr:colOff>2825749</xdr:colOff>
      <xdr:row>69</xdr:row>
      <xdr:rowOff>63500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Graphique 6">
              <a:extLst>
                <a:ext uri="{FF2B5EF4-FFF2-40B4-BE49-F238E27FC236}">
                  <a16:creationId xmlns:a16="http://schemas.microsoft.com/office/drawing/2014/main" id="{F6D1E819-DF6E-40D5-96F8-1F005670DF1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03249" y="11376025"/>
              <a:ext cx="8518525" cy="4889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5</xdr:col>
      <xdr:colOff>904874</xdr:colOff>
      <xdr:row>45</xdr:row>
      <xdr:rowOff>67468</xdr:rowOff>
    </xdr:from>
    <xdr:to>
      <xdr:col>7</xdr:col>
      <xdr:colOff>5635624</xdr:colOff>
      <xdr:row>71</xdr:row>
      <xdr:rowOff>31749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5B8A2510-8FDE-452A-A8DD-CCDF2D94BB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6427391</xdr:colOff>
      <xdr:row>45</xdr:row>
      <xdr:rowOff>23414</xdr:rowOff>
    </xdr:from>
    <xdr:to>
      <xdr:col>12</xdr:col>
      <xdr:colOff>0</xdr:colOff>
      <xdr:row>64</xdr:row>
      <xdr:rowOff>126999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CD75A2E-97F5-410D-AB85-DCC51D9370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au134" displayName="Tableau134" ref="A1:I20" totalsRowShown="0" headerRowDxfId="10" dataDxfId="9">
  <autoFilter ref="A1:I20" xr:uid="{00000000-0009-0000-0100-000003000000}"/>
  <tableColumns count="9">
    <tableColumn id="1" xr3:uid="{00000000-0010-0000-0000-000001000000}" name="Type de données" dataDxfId="8"/>
    <tableColumn id="2" xr3:uid="{00000000-0010-0000-0000-000002000000}" name="Localisation actuelle" dataDxfId="7"/>
    <tableColumn id="3" xr3:uid="{00000000-0010-0000-0000-000003000000}" name="nombre de données publiées" dataDxfId="6"/>
    <tableColumn id="4" xr3:uid="{00000000-0010-0000-0000-000004000000}" name="Nombre de données non publiées" dataDxfId="5"/>
    <tableColumn id="5" xr3:uid="{00000000-0010-0000-0000-000005000000}" name="Format" dataDxfId="4"/>
    <tableColumn id="6" xr3:uid="{00000000-0010-0000-0000-000006000000}" name="stats d'utilisation (nombre de consultations en 2023)" dataDxfId="3"/>
    <tableColumn id="8" xr3:uid="{00000000-0010-0000-0000-000008000000}" name="Estimation Poids" dataDxfId="2"/>
    <tableColumn id="7" xr3:uid="{00000000-0010-0000-0000-000007000000}" name="Commentaire" dataDxfId="1"/>
    <tableColumn id="9" xr3:uid="{00000000-0010-0000-0000-000009000000}" name="A inclure dans la future bibliothèque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M83"/>
  <sheetViews>
    <sheetView tabSelected="1" view="pageBreakPreview" topLeftCell="A7" zoomScale="60" zoomScaleNormal="80" workbookViewId="0">
      <selection activeCell="E52" sqref="E52"/>
    </sheetView>
  </sheetViews>
  <sheetFormatPr baseColWidth="10" defaultRowHeight="15" x14ac:dyDescent="0.25"/>
  <cols>
    <col min="1" max="1" width="38.28515625" customWidth="1"/>
    <col min="2" max="2" width="28.5703125" customWidth="1"/>
    <col min="3" max="3" width="15.42578125" style="1" customWidth="1"/>
    <col min="4" max="4" width="12.140625" style="1" customWidth="1"/>
    <col min="5" max="5" width="77.5703125" customWidth="1"/>
    <col min="6" max="6" width="22.140625" style="1" customWidth="1"/>
    <col min="7" max="7" width="21.5703125" style="1" customWidth="1"/>
    <col min="8" max="8" width="151.85546875" customWidth="1"/>
    <col min="9" max="9" width="12.85546875" customWidth="1"/>
    <col min="15" max="15" width="7.7109375" customWidth="1"/>
    <col min="16" max="16" width="23.42578125" customWidth="1"/>
    <col min="19" max="19" width="12.5703125" customWidth="1"/>
    <col min="20" max="20" width="13.7109375" customWidth="1"/>
  </cols>
  <sheetData>
    <row r="1" spans="1:13" ht="63" x14ac:dyDescent="0.25">
      <c r="A1" s="16" t="s">
        <v>0</v>
      </c>
      <c r="B1" s="16" t="s">
        <v>1</v>
      </c>
      <c r="C1" s="17" t="s">
        <v>16</v>
      </c>
      <c r="D1" s="17" t="s">
        <v>15</v>
      </c>
      <c r="E1" s="16" t="s">
        <v>2</v>
      </c>
      <c r="F1" s="17" t="s">
        <v>33</v>
      </c>
      <c r="G1" s="17" t="s">
        <v>70</v>
      </c>
      <c r="H1" s="17" t="s">
        <v>39</v>
      </c>
      <c r="I1" s="17" t="s">
        <v>55</v>
      </c>
      <c r="J1" s="18"/>
      <c r="K1" s="18"/>
      <c r="L1" s="18"/>
      <c r="M1" s="18"/>
    </row>
    <row r="2" spans="1:13" ht="18.75" x14ac:dyDescent="0.3">
      <c r="A2" s="29" t="s">
        <v>3</v>
      </c>
      <c r="B2" s="29" t="s">
        <v>14</v>
      </c>
      <c r="C2" s="30">
        <v>3935</v>
      </c>
      <c r="D2" s="30">
        <v>152</v>
      </c>
      <c r="E2" s="29" t="s">
        <v>17</v>
      </c>
      <c r="F2" s="31">
        <v>1879808</v>
      </c>
      <c r="G2" s="32"/>
      <c r="H2" s="31" t="s">
        <v>40</v>
      </c>
      <c r="I2" s="19" t="s">
        <v>54</v>
      </c>
      <c r="J2" s="18"/>
      <c r="K2" s="18"/>
      <c r="L2" s="18"/>
      <c r="M2" s="18"/>
    </row>
    <row r="3" spans="1:13" ht="18.75" x14ac:dyDescent="0.3">
      <c r="A3" s="29" t="s">
        <v>4</v>
      </c>
      <c r="B3" s="29" t="s">
        <v>14</v>
      </c>
      <c r="C3" s="30">
        <v>999</v>
      </c>
      <c r="D3" s="30">
        <v>6</v>
      </c>
      <c r="E3" s="29" t="s">
        <v>17</v>
      </c>
      <c r="F3" s="31">
        <v>114308</v>
      </c>
      <c r="G3" s="32"/>
      <c r="H3" s="31" t="s">
        <v>41</v>
      </c>
      <c r="I3" s="19" t="s">
        <v>54</v>
      </c>
      <c r="J3" s="18"/>
      <c r="K3" s="18"/>
      <c r="L3" s="18"/>
      <c r="M3" s="18"/>
    </row>
    <row r="4" spans="1:13" ht="18.75" x14ac:dyDescent="0.3">
      <c r="A4" s="29" t="s">
        <v>5</v>
      </c>
      <c r="B4" s="29" t="s">
        <v>14</v>
      </c>
      <c r="C4" s="30">
        <v>99</v>
      </c>
      <c r="D4" s="30">
        <v>0</v>
      </c>
      <c r="E4" s="29" t="s">
        <v>17</v>
      </c>
      <c r="F4" s="31">
        <v>52644</v>
      </c>
      <c r="G4" s="32"/>
      <c r="H4" s="31" t="s">
        <v>40</v>
      </c>
      <c r="I4" s="19" t="s">
        <v>54</v>
      </c>
      <c r="J4" s="18"/>
      <c r="K4" s="18"/>
      <c r="L4" s="18"/>
      <c r="M4" s="18"/>
    </row>
    <row r="5" spans="1:13" ht="18.75" x14ac:dyDescent="0.3">
      <c r="A5" s="29" t="s">
        <v>6</v>
      </c>
      <c r="B5" s="29" t="s">
        <v>14</v>
      </c>
      <c r="C5" s="30">
        <v>615</v>
      </c>
      <c r="D5" s="30">
        <v>9</v>
      </c>
      <c r="E5" s="29" t="s">
        <v>17</v>
      </c>
      <c r="F5" s="31">
        <v>106677</v>
      </c>
      <c r="G5" s="32"/>
      <c r="H5" s="31"/>
      <c r="I5" s="19" t="s">
        <v>54</v>
      </c>
      <c r="J5" s="18"/>
      <c r="K5" s="20"/>
      <c r="L5" s="18"/>
      <c r="M5" s="18"/>
    </row>
    <row r="6" spans="1:13" ht="18.75" x14ac:dyDescent="0.3">
      <c r="A6" s="29" t="s">
        <v>42</v>
      </c>
      <c r="B6" s="29" t="s">
        <v>14</v>
      </c>
      <c r="C6" s="30">
        <v>0</v>
      </c>
      <c r="D6" s="30">
        <v>28</v>
      </c>
      <c r="E6" s="29" t="s">
        <v>17</v>
      </c>
      <c r="F6" s="31">
        <v>9341</v>
      </c>
      <c r="G6" s="32"/>
      <c r="H6" s="33" t="s">
        <v>57</v>
      </c>
      <c r="I6" s="21" t="s">
        <v>72</v>
      </c>
      <c r="J6" s="18"/>
      <c r="K6" s="18"/>
      <c r="L6" s="18"/>
      <c r="M6" s="18"/>
    </row>
    <row r="7" spans="1:13" ht="18.75" x14ac:dyDescent="0.3">
      <c r="A7" s="29" t="s">
        <v>7</v>
      </c>
      <c r="B7" s="29" t="s">
        <v>14</v>
      </c>
      <c r="C7" s="30">
        <v>23478</v>
      </c>
      <c r="D7" s="30">
        <v>10</v>
      </c>
      <c r="E7" s="29" t="s">
        <v>19</v>
      </c>
      <c r="F7" s="30">
        <v>497390</v>
      </c>
      <c r="G7" s="34" t="s">
        <v>43</v>
      </c>
      <c r="H7" s="35" t="s">
        <v>62</v>
      </c>
      <c r="I7" s="21" t="s">
        <v>54</v>
      </c>
      <c r="J7" s="18"/>
      <c r="K7" s="18"/>
      <c r="L7" s="18"/>
      <c r="M7" s="18"/>
    </row>
    <row r="8" spans="1:13" ht="18.75" x14ac:dyDescent="0.3">
      <c r="A8" s="29" t="s">
        <v>8</v>
      </c>
      <c r="B8" s="29" t="s">
        <v>14</v>
      </c>
      <c r="C8" s="30">
        <v>51</v>
      </c>
      <c r="D8" s="30">
        <v>2</v>
      </c>
      <c r="E8" s="29" t="s">
        <v>17</v>
      </c>
      <c r="F8" s="31">
        <v>7454</v>
      </c>
      <c r="G8" s="32"/>
      <c r="H8" s="31"/>
      <c r="I8" s="19" t="s">
        <v>54</v>
      </c>
      <c r="J8" s="18"/>
      <c r="K8" s="18"/>
      <c r="L8" s="18"/>
      <c r="M8" s="18"/>
    </row>
    <row r="9" spans="1:13" ht="18.75" x14ac:dyDescent="0.3">
      <c r="A9" s="29" t="s">
        <v>9</v>
      </c>
      <c r="B9" s="29" t="s">
        <v>14</v>
      </c>
      <c r="C9" s="30">
        <v>567</v>
      </c>
      <c r="D9" s="30">
        <v>30</v>
      </c>
      <c r="E9" s="29" t="s">
        <v>18</v>
      </c>
      <c r="F9" s="31">
        <v>34820</v>
      </c>
      <c r="G9" s="32"/>
      <c r="H9" s="31"/>
      <c r="I9" s="19" t="s">
        <v>54</v>
      </c>
      <c r="J9" s="18"/>
      <c r="K9" s="18"/>
      <c r="L9" s="18"/>
      <c r="M9" s="18"/>
    </row>
    <row r="10" spans="1:13" ht="18.75" x14ac:dyDescent="0.3">
      <c r="A10" s="29" t="s">
        <v>10</v>
      </c>
      <c r="B10" s="29" t="s">
        <v>14</v>
      </c>
      <c r="C10" s="30">
        <v>16080</v>
      </c>
      <c r="D10" s="30">
        <v>0</v>
      </c>
      <c r="E10" s="57" t="s">
        <v>105</v>
      </c>
      <c r="F10" s="31">
        <v>482648</v>
      </c>
      <c r="G10" s="32"/>
      <c r="H10" s="31"/>
      <c r="I10" s="19" t="s">
        <v>54</v>
      </c>
      <c r="J10" s="18"/>
      <c r="K10" s="18"/>
      <c r="L10" s="18"/>
      <c r="M10" s="18"/>
    </row>
    <row r="11" spans="1:13" ht="18.75" x14ac:dyDescent="0.3">
      <c r="A11" s="29" t="s">
        <v>11</v>
      </c>
      <c r="B11" s="29" t="s">
        <v>14</v>
      </c>
      <c r="C11" s="30">
        <v>650</v>
      </c>
      <c r="D11" s="30">
        <v>16</v>
      </c>
      <c r="E11" s="57" t="s">
        <v>17</v>
      </c>
      <c r="F11" s="31">
        <v>228079</v>
      </c>
      <c r="G11" s="32"/>
      <c r="H11" s="31"/>
      <c r="I11" s="19" t="s">
        <v>54</v>
      </c>
      <c r="J11" s="18"/>
      <c r="K11" s="18"/>
      <c r="L11" s="18"/>
      <c r="M11" s="18"/>
    </row>
    <row r="12" spans="1:13" ht="18.75" x14ac:dyDescent="0.3">
      <c r="A12" s="29" t="s">
        <v>12</v>
      </c>
      <c r="B12" s="29" t="s">
        <v>14</v>
      </c>
      <c r="C12" s="30">
        <v>269</v>
      </c>
      <c r="D12" s="30">
        <v>0</v>
      </c>
      <c r="E12" s="57" t="s">
        <v>106</v>
      </c>
      <c r="F12" s="31">
        <v>4743</v>
      </c>
      <c r="G12" s="32"/>
      <c r="H12" s="36"/>
      <c r="I12" s="19" t="s">
        <v>54</v>
      </c>
      <c r="J12" s="18"/>
      <c r="K12" s="18"/>
      <c r="L12" s="18"/>
      <c r="M12" s="18"/>
    </row>
    <row r="13" spans="1:13" ht="18.75" x14ac:dyDescent="0.3">
      <c r="A13" s="29" t="s">
        <v>13</v>
      </c>
      <c r="B13" s="29" t="s">
        <v>14</v>
      </c>
      <c r="C13" s="30">
        <v>1206</v>
      </c>
      <c r="D13" s="30">
        <v>20</v>
      </c>
      <c r="E13" s="29" t="s">
        <v>18</v>
      </c>
      <c r="F13" s="31">
        <v>27330</v>
      </c>
      <c r="G13" s="32"/>
      <c r="H13" s="31"/>
      <c r="I13" s="19" t="s">
        <v>54</v>
      </c>
      <c r="J13" s="18"/>
      <c r="K13" s="18"/>
      <c r="L13" s="18"/>
      <c r="M13" s="18"/>
    </row>
    <row r="14" spans="1:13" ht="18.75" x14ac:dyDescent="0.3">
      <c r="A14" s="29" t="s">
        <v>32</v>
      </c>
      <c r="B14" s="29" t="s">
        <v>14</v>
      </c>
      <c r="C14" s="30">
        <v>95</v>
      </c>
      <c r="D14" s="30">
        <v>2</v>
      </c>
      <c r="E14" s="29" t="s">
        <v>20</v>
      </c>
      <c r="F14" s="31">
        <v>98179</v>
      </c>
      <c r="G14" s="32"/>
      <c r="H14" s="37" t="s">
        <v>73</v>
      </c>
      <c r="I14" s="21" t="s">
        <v>54</v>
      </c>
      <c r="J14" s="18"/>
      <c r="K14" s="18"/>
      <c r="L14" s="18"/>
      <c r="M14" s="18"/>
    </row>
    <row r="15" spans="1:13" ht="18.75" x14ac:dyDescent="0.3">
      <c r="A15" s="29" t="s">
        <v>21</v>
      </c>
      <c r="B15" s="29" t="s">
        <v>24</v>
      </c>
      <c r="C15" s="30">
        <v>85</v>
      </c>
      <c r="D15" s="30">
        <v>14</v>
      </c>
      <c r="E15" s="29" t="s">
        <v>25</v>
      </c>
      <c r="F15" s="38">
        <v>3904</v>
      </c>
      <c r="G15" s="39"/>
      <c r="H15" s="29" t="s">
        <v>60</v>
      </c>
      <c r="I15" s="21" t="s">
        <v>54</v>
      </c>
      <c r="J15" s="18"/>
      <c r="K15" s="18"/>
      <c r="L15" s="18"/>
      <c r="M15" s="18"/>
    </row>
    <row r="16" spans="1:13" ht="18.75" x14ac:dyDescent="0.3">
      <c r="A16" s="29" t="s">
        <v>22</v>
      </c>
      <c r="B16" s="29" t="s">
        <v>24</v>
      </c>
      <c r="C16" s="30">
        <v>529</v>
      </c>
      <c r="D16" s="30">
        <v>14</v>
      </c>
      <c r="E16" s="29" t="s">
        <v>25</v>
      </c>
      <c r="F16" s="38">
        <v>13058</v>
      </c>
      <c r="G16" s="39"/>
      <c r="H16" s="40" t="s">
        <v>104</v>
      </c>
      <c r="I16" s="21" t="s">
        <v>54</v>
      </c>
      <c r="J16" s="18"/>
      <c r="K16" s="18"/>
      <c r="L16" s="18"/>
      <c r="M16" s="18"/>
    </row>
    <row r="17" spans="1:13" ht="18.75" x14ac:dyDescent="0.3">
      <c r="A17" s="29" t="s">
        <v>38</v>
      </c>
      <c r="B17" s="29" t="s">
        <v>24</v>
      </c>
      <c r="C17" s="30">
        <v>7927</v>
      </c>
      <c r="D17" s="30">
        <v>436</v>
      </c>
      <c r="E17" s="29" t="s">
        <v>25</v>
      </c>
      <c r="F17" s="38">
        <v>709140</v>
      </c>
      <c r="G17" s="39" t="s">
        <v>52</v>
      </c>
      <c r="H17" s="30"/>
      <c r="I17" s="19" t="s">
        <v>54</v>
      </c>
      <c r="J17" s="18"/>
      <c r="K17" s="18"/>
      <c r="L17" s="18"/>
      <c r="M17" s="18"/>
    </row>
    <row r="18" spans="1:13" ht="18.75" x14ac:dyDescent="0.3">
      <c r="A18" s="29" t="s">
        <v>23</v>
      </c>
      <c r="B18" s="29" t="s">
        <v>24</v>
      </c>
      <c r="C18" s="30">
        <v>0</v>
      </c>
      <c r="D18" s="30">
        <v>278</v>
      </c>
      <c r="E18" s="29" t="s">
        <v>25</v>
      </c>
      <c r="F18" s="30">
        <v>31027</v>
      </c>
      <c r="G18" s="39"/>
      <c r="H18" s="40" t="s">
        <v>107</v>
      </c>
      <c r="I18" s="21" t="s">
        <v>71</v>
      </c>
      <c r="J18" s="18"/>
      <c r="K18" s="18"/>
      <c r="L18" s="18"/>
      <c r="M18" s="18"/>
    </row>
    <row r="19" spans="1:13" ht="18.75" x14ac:dyDescent="0.3">
      <c r="A19" s="29" t="s">
        <v>27</v>
      </c>
      <c r="B19" s="29" t="s">
        <v>44</v>
      </c>
      <c r="C19" s="30">
        <v>70</v>
      </c>
      <c r="D19" s="30"/>
      <c r="E19" s="29" t="s">
        <v>25</v>
      </c>
      <c r="F19" s="56">
        <v>11463</v>
      </c>
      <c r="G19" s="39"/>
      <c r="H19" s="41" t="s">
        <v>63</v>
      </c>
      <c r="I19" s="21" t="s">
        <v>56</v>
      </c>
      <c r="J19" s="18"/>
      <c r="K19" s="18"/>
      <c r="L19" s="18"/>
      <c r="M19" s="18"/>
    </row>
    <row r="20" spans="1:13" ht="18.75" x14ac:dyDescent="0.3">
      <c r="A20" s="29" t="s">
        <v>28</v>
      </c>
      <c r="B20" s="29" t="s">
        <v>29</v>
      </c>
      <c r="C20" s="30">
        <f>559+177</f>
        <v>736</v>
      </c>
      <c r="D20" s="30"/>
      <c r="E20" s="29" t="s">
        <v>30</v>
      </c>
      <c r="F20" s="30">
        <v>7941</v>
      </c>
      <c r="G20" s="42" t="s">
        <v>53</v>
      </c>
      <c r="H20" s="29" t="s">
        <v>47</v>
      </c>
      <c r="I20" s="19" t="s">
        <v>56</v>
      </c>
      <c r="J20" s="18"/>
      <c r="K20" s="18"/>
      <c r="L20" s="18"/>
      <c r="M20" s="18"/>
    </row>
    <row r="21" spans="1:13" ht="18.75" x14ac:dyDescent="0.3">
      <c r="A21" s="43" t="s">
        <v>31</v>
      </c>
      <c r="B21" s="44" t="s">
        <v>26</v>
      </c>
      <c r="C21" s="45">
        <v>10</v>
      </c>
      <c r="D21" s="45"/>
      <c r="E21" s="44" t="s">
        <v>30</v>
      </c>
      <c r="F21" s="46">
        <v>39695</v>
      </c>
      <c r="G21" s="42" t="s">
        <v>53</v>
      </c>
      <c r="H21" s="44" t="s">
        <v>49</v>
      </c>
      <c r="I21" s="22" t="s">
        <v>56</v>
      </c>
      <c r="J21" s="18"/>
      <c r="K21" s="18"/>
      <c r="L21" s="18"/>
      <c r="M21" s="18"/>
    </row>
    <row r="22" spans="1:13" ht="18.75" x14ac:dyDescent="0.3">
      <c r="A22" s="43" t="s">
        <v>37</v>
      </c>
      <c r="B22" s="44" t="s">
        <v>51</v>
      </c>
      <c r="C22" s="45">
        <v>13</v>
      </c>
      <c r="D22" s="45"/>
      <c r="E22" s="44" t="s">
        <v>35</v>
      </c>
      <c r="F22" s="46">
        <v>18</v>
      </c>
      <c r="G22" s="42" t="s">
        <v>53</v>
      </c>
      <c r="H22" s="47" t="s">
        <v>48</v>
      </c>
      <c r="I22" s="22" t="s">
        <v>56</v>
      </c>
      <c r="J22" s="18"/>
      <c r="K22" s="18"/>
      <c r="L22" s="18"/>
      <c r="M22" s="18"/>
    </row>
    <row r="23" spans="1:13" s="1" customFormat="1" ht="18.75" x14ac:dyDescent="0.3">
      <c r="A23" s="43" t="s">
        <v>36</v>
      </c>
      <c r="B23" s="48" t="s">
        <v>50</v>
      </c>
      <c r="C23" s="45">
        <v>249</v>
      </c>
      <c r="D23" s="45"/>
      <c r="E23" s="44" t="s">
        <v>34</v>
      </c>
      <c r="F23" s="46">
        <v>11360</v>
      </c>
      <c r="G23" s="42" t="s">
        <v>53</v>
      </c>
      <c r="H23" s="47" t="s">
        <v>48</v>
      </c>
      <c r="I23" s="22" t="s">
        <v>56</v>
      </c>
      <c r="J23" s="19"/>
      <c r="K23" s="19"/>
      <c r="L23" s="19"/>
      <c r="M23" s="19"/>
    </row>
    <row r="24" spans="1:13" s="1" customFormat="1" ht="18.75" x14ac:dyDescent="0.3">
      <c r="A24" s="43" t="s">
        <v>68</v>
      </c>
      <c r="B24" s="48" t="s">
        <v>66</v>
      </c>
      <c r="C24" s="45">
        <v>26</v>
      </c>
      <c r="D24" s="45"/>
      <c r="E24" s="44" t="s">
        <v>67</v>
      </c>
      <c r="F24" s="46">
        <v>1154</v>
      </c>
      <c r="G24" s="42" t="s">
        <v>53</v>
      </c>
      <c r="H24" s="47"/>
      <c r="I24" s="22"/>
      <c r="J24" s="19"/>
      <c r="K24" s="19"/>
      <c r="L24" s="19"/>
      <c r="M24" s="19"/>
    </row>
    <row r="25" spans="1:13" s="1" customFormat="1" ht="16.5" customHeight="1" x14ac:dyDescent="0.3">
      <c r="A25" s="43" t="s">
        <v>68</v>
      </c>
      <c r="B25" s="48" t="s">
        <v>65</v>
      </c>
      <c r="C25" s="45">
        <v>15</v>
      </c>
      <c r="D25" s="45"/>
      <c r="E25" s="44" t="s">
        <v>67</v>
      </c>
      <c r="F25" s="46">
        <v>95688</v>
      </c>
      <c r="G25" s="42" t="s">
        <v>53</v>
      </c>
      <c r="H25" s="47"/>
      <c r="I25" s="22"/>
      <c r="J25" s="19"/>
      <c r="K25" s="19"/>
      <c r="L25" s="19"/>
      <c r="M25" s="19"/>
    </row>
    <row r="26" spans="1:13" ht="18.75" x14ac:dyDescent="0.3">
      <c r="A26" s="43"/>
      <c r="B26" s="48"/>
      <c r="C26" s="45"/>
      <c r="D26" s="45"/>
      <c r="E26" s="44"/>
      <c r="F26" s="46"/>
      <c r="G26" s="47"/>
      <c r="H26" s="47"/>
      <c r="I26" s="22"/>
      <c r="J26" s="18"/>
      <c r="K26" s="18"/>
      <c r="L26" s="18"/>
      <c r="M26" s="18"/>
    </row>
    <row r="27" spans="1:13" ht="18.75" x14ac:dyDescent="0.3">
      <c r="A27" s="43" t="s">
        <v>74</v>
      </c>
      <c r="B27" s="48" t="s">
        <v>74</v>
      </c>
      <c r="C27" s="45"/>
      <c r="D27" s="45"/>
      <c r="E27" s="44" t="s">
        <v>25</v>
      </c>
      <c r="F27" s="55">
        <v>34536</v>
      </c>
      <c r="G27" s="47"/>
      <c r="H27" s="47" t="s">
        <v>77</v>
      </c>
      <c r="I27" s="22"/>
      <c r="J27" s="18"/>
      <c r="K27" s="18"/>
      <c r="L27" s="18"/>
      <c r="M27" s="18"/>
    </row>
    <row r="28" spans="1:13" ht="18.75" x14ac:dyDescent="0.3">
      <c r="A28" s="43" t="s">
        <v>76</v>
      </c>
      <c r="B28" s="48" t="s">
        <v>76</v>
      </c>
      <c r="C28" s="45"/>
      <c r="D28" s="45"/>
      <c r="E28" s="44" t="s">
        <v>25</v>
      </c>
      <c r="F28" s="55">
        <v>648938</v>
      </c>
      <c r="G28" s="47"/>
      <c r="H28" s="47" t="s">
        <v>75</v>
      </c>
      <c r="I28" s="22"/>
      <c r="J28" s="18"/>
      <c r="K28" s="18"/>
      <c r="L28" s="18"/>
      <c r="M28" s="18"/>
    </row>
    <row r="29" spans="1:13" ht="18.75" x14ac:dyDescent="0.3">
      <c r="A29" s="43" t="s">
        <v>80</v>
      </c>
      <c r="B29" s="48" t="s">
        <v>82</v>
      </c>
      <c r="C29" s="45"/>
      <c r="D29" s="45"/>
      <c r="E29" s="44" t="s">
        <v>25</v>
      </c>
      <c r="F29" s="46">
        <v>1513972</v>
      </c>
      <c r="G29" s="47"/>
      <c r="H29" s="47" t="s">
        <v>83</v>
      </c>
      <c r="I29" s="22"/>
      <c r="J29" s="18"/>
      <c r="K29" s="18"/>
      <c r="L29" s="18"/>
      <c r="M29" s="18"/>
    </row>
    <row r="30" spans="1:13" ht="18.75" x14ac:dyDescent="0.3">
      <c r="A30" s="43" t="s">
        <v>81</v>
      </c>
      <c r="B30" s="48" t="s">
        <v>24</v>
      </c>
      <c r="C30" s="45"/>
      <c r="D30" s="45"/>
      <c r="E30" s="44"/>
      <c r="F30" s="46">
        <v>1847354</v>
      </c>
      <c r="G30" s="47"/>
      <c r="H30" s="47"/>
      <c r="I30" s="22"/>
      <c r="J30" s="18"/>
      <c r="K30" s="18"/>
      <c r="L30" s="18"/>
      <c r="M30" s="18"/>
    </row>
    <row r="31" spans="1:13" ht="18.75" x14ac:dyDescent="0.3">
      <c r="A31" s="43" t="s">
        <v>78</v>
      </c>
      <c r="B31" s="48" t="s">
        <v>45</v>
      </c>
      <c r="C31" s="45"/>
      <c r="D31" s="45"/>
      <c r="E31" s="44" t="s">
        <v>25</v>
      </c>
      <c r="F31" s="55">
        <v>2673</v>
      </c>
      <c r="G31" s="47"/>
      <c r="H31" s="47" t="s">
        <v>46</v>
      </c>
      <c r="I31" s="22" t="s">
        <v>56</v>
      </c>
      <c r="J31" s="18"/>
      <c r="K31" s="18"/>
      <c r="L31" s="18"/>
      <c r="M31" s="18"/>
    </row>
    <row r="32" spans="1:13" ht="18.75" x14ac:dyDescent="0.3">
      <c r="A32" s="43" t="s">
        <v>79</v>
      </c>
      <c r="B32" s="48" t="s">
        <v>82</v>
      </c>
      <c r="C32" s="45">
        <v>36991</v>
      </c>
      <c r="D32" s="48">
        <v>59365</v>
      </c>
      <c r="E32" s="44" t="s">
        <v>84</v>
      </c>
      <c r="F32" s="46">
        <v>46919</v>
      </c>
      <c r="G32" s="47"/>
      <c r="H32" s="47" t="s">
        <v>85</v>
      </c>
      <c r="I32" s="22"/>
      <c r="J32" s="18"/>
      <c r="K32" s="18"/>
      <c r="L32" s="18"/>
      <c r="M32" s="18"/>
    </row>
    <row r="33" spans="1:13" ht="15.75" x14ac:dyDescent="0.25">
      <c r="A33" s="23"/>
      <c r="B33" s="23"/>
      <c r="C33" s="23"/>
      <c r="D33" s="23"/>
      <c r="E33" s="23"/>
      <c r="F33" s="19"/>
      <c r="G33" s="19"/>
      <c r="H33" s="18"/>
      <c r="I33" s="18"/>
      <c r="J33" s="18"/>
      <c r="K33" s="18"/>
      <c r="L33" s="18"/>
      <c r="M33" s="18"/>
    </row>
    <row r="34" spans="1:13" ht="15.75" x14ac:dyDescent="0.25">
      <c r="A34" s="18"/>
      <c r="B34" s="18"/>
      <c r="C34" s="19"/>
      <c r="D34" s="19"/>
      <c r="E34" s="18"/>
      <c r="F34" s="19"/>
      <c r="G34" s="19"/>
      <c r="H34" s="18"/>
      <c r="I34" s="18"/>
      <c r="J34" s="18"/>
      <c r="K34" s="18"/>
      <c r="L34" s="18"/>
      <c r="M34" s="18"/>
    </row>
    <row r="35" spans="1:13" ht="75" x14ac:dyDescent="0.3">
      <c r="A35" s="24" t="s">
        <v>89</v>
      </c>
      <c r="B35" s="49" t="s">
        <v>59</v>
      </c>
      <c r="C35" s="49" t="s">
        <v>58</v>
      </c>
      <c r="D35" s="49" t="s">
        <v>86</v>
      </c>
      <c r="E35" s="50" t="s">
        <v>61</v>
      </c>
      <c r="F35" s="29"/>
      <c r="G35" s="50" t="s">
        <v>88</v>
      </c>
      <c r="H35" s="50" t="s">
        <v>59</v>
      </c>
      <c r="I35" s="50" t="s">
        <v>86</v>
      </c>
      <c r="J35" s="50" t="s">
        <v>61</v>
      </c>
      <c r="K35" s="29"/>
      <c r="L35" s="18"/>
      <c r="M35" s="18"/>
    </row>
    <row r="36" spans="1:13" ht="18.75" x14ac:dyDescent="0.3">
      <c r="A36" s="25" t="s">
        <v>14</v>
      </c>
      <c r="B36" s="51">
        <f>SUM(C2:C14)</f>
        <v>48044</v>
      </c>
      <c r="C36" s="51">
        <v>500</v>
      </c>
      <c r="D36" s="52">
        <f>SUM(F2:F14)</f>
        <v>3543421</v>
      </c>
      <c r="E36" s="58">
        <f>D36/B36</f>
        <v>73.753663308633747</v>
      </c>
      <c r="F36" s="29"/>
      <c r="G36" s="51" t="s">
        <v>51</v>
      </c>
      <c r="H36" s="51">
        <v>13</v>
      </c>
      <c r="I36" s="51">
        <v>18</v>
      </c>
      <c r="J36" s="51">
        <f>I36/H36</f>
        <v>1.3846153846153846</v>
      </c>
      <c r="K36" s="53" t="s">
        <v>69</v>
      </c>
      <c r="L36" s="18"/>
      <c r="M36" s="18"/>
    </row>
    <row r="37" spans="1:13" ht="18.75" x14ac:dyDescent="0.3">
      <c r="A37" s="25" t="s">
        <v>21</v>
      </c>
      <c r="B37" s="51">
        <f>85</f>
        <v>85</v>
      </c>
      <c r="C37" s="54">
        <v>0.1</v>
      </c>
      <c r="D37" s="51">
        <f>F15</f>
        <v>3904</v>
      </c>
      <c r="E37" s="58">
        <f>D37/B37</f>
        <v>45.929411764705883</v>
      </c>
      <c r="F37" s="29"/>
      <c r="G37" s="51" t="s">
        <v>50</v>
      </c>
      <c r="H37" s="51">
        <v>249</v>
      </c>
      <c r="I37" s="51">
        <v>11360</v>
      </c>
      <c r="J37" s="51">
        <f>I37/H37</f>
        <v>45.622489959839356</v>
      </c>
      <c r="K37" s="53" t="s">
        <v>69</v>
      </c>
      <c r="L37" s="18"/>
      <c r="M37" s="18"/>
    </row>
    <row r="38" spans="1:13" ht="18.75" x14ac:dyDescent="0.3">
      <c r="A38" s="25" t="s">
        <v>22</v>
      </c>
      <c r="B38" s="51">
        <f>C16</f>
        <v>529</v>
      </c>
      <c r="C38" s="54">
        <v>2.5</v>
      </c>
      <c r="D38" s="51">
        <f>F16</f>
        <v>13058</v>
      </c>
      <c r="E38" s="58">
        <f>D38/B38</f>
        <v>24.684310018903592</v>
      </c>
      <c r="F38" s="29"/>
      <c r="G38" s="51" t="s">
        <v>64</v>
      </c>
      <c r="H38" s="51">
        <v>26</v>
      </c>
      <c r="I38" s="51">
        <v>1154</v>
      </c>
      <c r="J38" s="51">
        <f>I38/H38</f>
        <v>44.384615384615387</v>
      </c>
      <c r="K38" s="53" t="s">
        <v>87</v>
      </c>
      <c r="L38" s="18"/>
      <c r="M38" s="18"/>
    </row>
    <row r="39" spans="1:13" ht="18.75" x14ac:dyDescent="0.3">
      <c r="A39" s="25" t="s">
        <v>38</v>
      </c>
      <c r="B39" s="51">
        <v>7927</v>
      </c>
      <c r="C39" s="54">
        <v>0.1</v>
      </c>
      <c r="D39" s="51">
        <f>F17</f>
        <v>709140</v>
      </c>
      <c r="E39" s="58">
        <f>D39/B39</f>
        <v>89.458811656364318</v>
      </c>
      <c r="F39" s="29"/>
      <c r="G39" s="51" t="s">
        <v>65</v>
      </c>
      <c r="H39" s="51">
        <v>15</v>
      </c>
      <c r="I39" s="51">
        <v>95688</v>
      </c>
      <c r="J39" s="51">
        <f>I39/H39</f>
        <v>6379.2</v>
      </c>
      <c r="K39" s="53" t="s">
        <v>87</v>
      </c>
      <c r="L39" s="26"/>
      <c r="M39" s="18"/>
    </row>
    <row r="40" spans="1:13" ht="15.75" x14ac:dyDescent="0.25">
      <c r="A40" s="25" t="s">
        <v>23</v>
      </c>
      <c r="B40" s="25">
        <v>278</v>
      </c>
      <c r="C40" s="27">
        <v>0.1</v>
      </c>
      <c r="D40" s="25">
        <f>F18</f>
        <v>31027</v>
      </c>
      <c r="E40" s="59">
        <f>D40/B40</f>
        <v>111.60791366906474</v>
      </c>
      <c r="F40" s="18"/>
      <c r="G40" s="18"/>
      <c r="H40" s="18"/>
      <c r="I40" s="18"/>
      <c r="J40" s="18"/>
      <c r="K40" s="18"/>
      <c r="L40" s="18"/>
      <c r="M40" s="18"/>
    </row>
    <row r="41" spans="1:13" ht="15.75" x14ac:dyDescent="0.25">
      <c r="A41" s="18"/>
      <c r="B41" s="28">
        <f>SUM(B36:B40)</f>
        <v>56863</v>
      </c>
      <c r="C41" s="28">
        <f t="shared" ref="C41:D41" si="0">SUM(C36:C40)</f>
        <v>502.80000000000007</v>
      </c>
      <c r="D41" s="28">
        <f t="shared" si="0"/>
        <v>4300550</v>
      </c>
      <c r="E41" s="60">
        <f>AVERAGE(E36:E40)</f>
        <v>69.086822083534457</v>
      </c>
      <c r="F41" s="18"/>
      <c r="G41" s="19"/>
      <c r="H41" s="18"/>
      <c r="I41" s="18"/>
      <c r="J41" s="18"/>
      <c r="K41" s="18"/>
      <c r="L41" s="18"/>
      <c r="M41" s="18"/>
    </row>
    <row r="42" spans="1:13" ht="15.75" x14ac:dyDescent="0.25">
      <c r="A42" s="18"/>
      <c r="B42" s="18"/>
      <c r="C42" s="19"/>
      <c r="D42" s="19"/>
      <c r="E42" s="18"/>
      <c r="F42" s="19"/>
      <c r="G42" s="19"/>
      <c r="H42" s="18"/>
      <c r="I42" s="18"/>
      <c r="J42" s="18"/>
      <c r="K42" s="18"/>
      <c r="L42" s="18"/>
      <c r="M42" s="18"/>
    </row>
    <row r="65" spans="1:7" x14ac:dyDescent="0.25">
      <c r="F65"/>
      <c r="G65"/>
    </row>
    <row r="66" spans="1:7" x14ac:dyDescent="0.25">
      <c r="F66"/>
      <c r="G66"/>
    </row>
    <row r="67" spans="1:7" x14ac:dyDescent="0.25">
      <c r="F67"/>
      <c r="G67"/>
    </row>
    <row r="68" spans="1:7" x14ac:dyDescent="0.25">
      <c r="F68"/>
      <c r="G68"/>
    </row>
    <row r="69" spans="1:7" x14ac:dyDescent="0.25">
      <c r="F69"/>
      <c r="G69"/>
    </row>
    <row r="70" spans="1:7" x14ac:dyDescent="0.25">
      <c r="F70"/>
      <c r="G70"/>
    </row>
    <row r="71" spans="1:7" x14ac:dyDescent="0.25">
      <c r="A71" s="2" t="s">
        <v>102</v>
      </c>
      <c r="B71" s="2" t="s">
        <v>103</v>
      </c>
      <c r="F71"/>
      <c r="G71"/>
    </row>
    <row r="72" spans="1:7" x14ac:dyDescent="0.25">
      <c r="A72" s="3" t="s">
        <v>90</v>
      </c>
      <c r="B72" s="3">
        <v>15433</v>
      </c>
      <c r="F72"/>
      <c r="G72"/>
    </row>
    <row r="73" spans="1:7" x14ac:dyDescent="0.25">
      <c r="A73" s="4" t="s">
        <v>91</v>
      </c>
      <c r="B73" s="4">
        <v>1407</v>
      </c>
      <c r="F73"/>
      <c r="G73"/>
    </row>
    <row r="74" spans="1:7" x14ac:dyDescent="0.25">
      <c r="A74" s="5" t="s">
        <v>92</v>
      </c>
      <c r="B74" s="6">
        <v>386</v>
      </c>
      <c r="F74"/>
      <c r="G74"/>
    </row>
    <row r="75" spans="1:7" x14ac:dyDescent="0.25">
      <c r="A75" s="7" t="s">
        <v>93</v>
      </c>
      <c r="B75" s="8">
        <v>667</v>
      </c>
      <c r="F75"/>
      <c r="G75"/>
    </row>
    <row r="76" spans="1:7" x14ac:dyDescent="0.25">
      <c r="A76" s="7" t="s">
        <v>94</v>
      </c>
      <c r="B76" s="8">
        <v>120</v>
      </c>
      <c r="F76"/>
      <c r="G76"/>
    </row>
    <row r="77" spans="1:7" x14ac:dyDescent="0.25">
      <c r="A77" s="9" t="s">
        <v>95</v>
      </c>
      <c r="B77" s="9">
        <v>70</v>
      </c>
      <c r="F77"/>
      <c r="G77"/>
    </row>
    <row r="78" spans="1:7" x14ac:dyDescent="0.25">
      <c r="A78" s="10" t="s">
        <v>96</v>
      </c>
      <c r="B78" s="10">
        <v>23941</v>
      </c>
      <c r="F78"/>
      <c r="G78"/>
    </row>
    <row r="79" spans="1:7" x14ac:dyDescent="0.25">
      <c r="A79" s="11" t="s">
        <v>97</v>
      </c>
      <c r="B79" s="11">
        <v>1706</v>
      </c>
      <c r="F79"/>
      <c r="G79"/>
    </row>
    <row r="80" spans="1:7" x14ac:dyDescent="0.25">
      <c r="A80" s="12" t="s">
        <v>98</v>
      </c>
      <c r="B80" s="12">
        <v>394</v>
      </c>
      <c r="F80"/>
      <c r="G80"/>
    </row>
    <row r="81" spans="1:7" x14ac:dyDescent="0.25">
      <c r="A81" s="13" t="s">
        <v>99</v>
      </c>
      <c r="B81" s="13">
        <v>174</v>
      </c>
      <c r="F81"/>
      <c r="G81"/>
    </row>
    <row r="82" spans="1:7" x14ac:dyDescent="0.25">
      <c r="A82" s="14" t="s">
        <v>100</v>
      </c>
      <c r="B82" s="14">
        <v>112</v>
      </c>
    </row>
    <row r="83" spans="1:7" x14ac:dyDescent="0.25">
      <c r="A83" s="15" t="s">
        <v>101</v>
      </c>
      <c r="B83" s="15">
        <v>2815</v>
      </c>
    </row>
  </sheetData>
  <pageMargins left="0.25" right="0.25" top="0.75" bottom="0.75" header="0.3" footer="0.3"/>
  <pageSetup paperSize="9" scale="33" fitToHeight="0" orientation="landscape" r:id="rId1"/>
  <rowBreaks count="1" manualBreakCount="1">
    <brk id="43" max="16383" man="1"/>
  </rowBreaks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Ressources - Situation actuelle</vt:lpstr>
      <vt:lpstr>'Ressources - Situation actuelle'!Zone_d_impression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 Deroche</dc:creator>
  <cp:lastModifiedBy>Aurélie Bérut</cp:lastModifiedBy>
  <cp:lastPrinted>2024-09-17T15:19:31Z</cp:lastPrinted>
  <dcterms:created xsi:type="dcterms:W3CDTF">2024-06-19T08:06:20Z</dcterms:created>
  <dcterms:modified xsi:type="dcterms:W3CDTF">2025-09-25T14:20:26Z</dcterms:modified>
</cp:coreProperties>
</file>